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Проекты победителей конкурса БДГ-2021\Проекты победителей конкурса БДГ-2021\Физические лица\4 - Лучшая информационная панель (дашборд) по бюджету для граждан\2 место, Анья\"/>
    </mc:Choice>
  </mc:AlternateContent>
  <bookViews>
    <workbookView xWindow="0" yWindow="30" windowWidth="19410" windowHeight="9285"/>
  </bookViews>
  <sheets>
    <sheet name="Дашборд" sheetId="2" r:id="rId1"/>
    <sheet name="Обработка0" sheetId="3" r:id="rId2"/>
    <sheet name="Данные" sheetId="4" r:id="rId3"/>
    <sheet name="данные2" sheetId="5" r:id="rId4"/>
    <sheet name="обработка2" sheetId="6" r:id="rId5"/>
    <sheet name="обработка" sheetId="7" r:id="rId6"/>
    <sheet name="данные3" sheetId="8" r:id="rId7"/>
    <sheet name="обработка3" sheetId="9" r:id="rId8"/>
  </sheets>
  <calcPr calcId="162913"/>
</workbook>
</file>

<file path=xl/calcChain.xml><?xml version="1.0" encoding="utf-8"?>
<calcChain xmlns="http://schemas.openxmlformats.org/spreadsheetml/2006/main">
  <c r="B1" i="3" l="1"/>
  <c r="B1" i="9"/>
  <c r="B14" i="9" s="1"/>
  <c r="I43" i="2" s="1"/>
  <c r="B1" i="6"/>
  <c r="B3" i="6" s="1"/>
  <c r="B1" i="7"/>
  <c r="B4" i="7" s="1"/>
  <c r="D17" i="5"/>
  <c r="C17" i="5"/>
  <c r="B17" i="5"/>
  <c r="D13" i="5"/>
  <c r="C13" i="5"/>
  <c r="B13" i="5"/>
  <c r="B9" i="3" l="1"/>
  <c r="B18" i="3"/>
  <c r="J19" i="2" s="1"/>
  <c r="B16" i="3"/>
  <c r="B2" i="3"/>
  <c r="B6" i="9"/>
  <c r="C43" i="2" s="1"/>
  <c r="B8" i="9"/>
  <c r="B9" i="9"/>
  <c r="B10" i="9"/>
  <c r="I41" i="2" s="1"/>
  <c r="B11" i="9"/>
  <c r="I39" i="2" s="1"/>
  <c r="B12" i="9"/>
  <c r="B2" i="9"/>
  <c r="B13" i="9"/>
  <c r="B3" i="9"/>
  <c r="C39" i="2" s="1"/>
  <c r="B4" i="9"/>
  <c r="C41" i="2" s="1"/>
  <c r="B5" i="9"/>
  <c r="B7" i="9"/>
  <c r="I37" i="2" s="1"/>
  <c r="B2" i="6"/>
  <c r="B2" i="7"/>
  <c r="B3" i="7"/>
  <c r="B4" i="6"/>
  <c r="C37" i="2" l="1"/>
  <c r="B15" i="9"/>
  <c r="E35" i="2" s="1"/>
  <c r="Q2" i="4"/>
  <c r="Q3" i="4"/>
  <c r="Q4" i="4"/>
  <c r="M2" i="4"/>
  <c r="M3" i="4"/>
  <c r="M4" i="4"/>
  <c r="E8" i="4"/>
  <c r="E7" i="4"/>
  <c r="E9" i="4"/>
  <c r="B17" i="3"/>
  <c r="J1" i="2" s="1"/>
  <c r="B13" i="3" l="1"/>
  <c r="D1" i="2" s="1"/>
  <c r="B6" i="3"/>
  <c r="B14" i="3"/>
  <c r="B3" i="3"/>
  <c r="B15" i="3"/>
  <c r="B11" i="3"/>
  <c r="B7" i="3"/>
  <c r="B10" i="3"/>
  <c r="B4" i="3"/>
  <c r="B8" i="3"/>
  <c r="B5" i="3"/>
  <c r="B12" i="3"/>
</calcChain>
</file>

<file path=xl/sharedStrings.xml><?xml version="1.0" encoding="utf-8"?>
<sst xmlns="http://schemas.openxmlformats.org/spreadsheetml/2006/main" count="117" uniqueCount="59">
  <si>
    <t>Физ. культура и спорт</t>
  </si>
  <si>
    <t>Социальная политика</t>
  </si>
  <si>
    <t>Образование</t>
  </si>
  <si>
    <t>Культура. Кинематография</t>
  </si>
  <si>
    <t>Национальная экономика</t>
  </si>
  <si>
    <t>Общегосударственные вопросы</t>
  </si>
  <si>
    <t>Нац. безопасность и правоохранительная деятельность</t>
  </si>
  <si>
    <t>Нац. оборона</t>
  </si>
  <si>
    <t>Здравоохранение</t>
  </si>
  <si>
    <t>Жилищно-коммунальное хозяйство</t>
  </si>
  <si>
    <t>Охрана окружающей среды</t>
  </si>
  <si>
    <t>ИТОГО:</t>
  </si>
  <si>
    <t xml:space="preserve">2019 г. </t>
  </si>
  <si>
    <t>2020 г.</t>
  </si>
  <si>
    <t>Столбец1</t>
  </si>
  <si>
    <t>2019 г.</t>
  </si>
  <si>
    <t>Налоговое доходы</t>
  </si>
  <si>
    <t>Неналоговые доходы</t>
  </si>
  <si>
    <t>Безвозмездные поступления</t>
  </si>
  <si>
    <t>2021 г.</t>
  </si>
  <si>
    <t>Налоговые доходы</t>
  </si>
  <si>
    <t>ИТОГО (расходы):</t>
  </si>
  <si>
    <t>ИТОГО (доходы):</t>
  </si>
  <si>
    <t>Социальная политика (тыс. руб)</t>
  </si>
  <si>
    <t>Образование (тыс. руб)</t>
  </si>
  <si>
    <t>Культура. Кинематография (тыс. руб)</t>
  </si>
  <si>
    <t>Национальная экономика (тыс. руб)</t>
  </si>
  <si>
    <t>Общегосударственные вопросы (тыс. руб)</t>
  </si>
  <si>
    <t>Физ. культура и спорт (тыс. руб)</t>
  </si>
  <si>
    <t>Нац. безопасность и правоохранительная деятельность (тыс. руб)</t>
  </si>
  <si>
    <t>Нац. оборона (тыс. руб)</t>
  </si>
  <si>
    <t>Здравоохранение (тыс. руб)</t>
  </si>
  <si>
    <t>Жилищно-коммунальное хозяйство (тыс. руб)</t>
  </si>
  <si>
    <t>Охрана окружающей среды (тыс. руб)</t>
  </si>
  <si>
    <t>Налоговые доходы (тыс. руб)</t>
  </si>
  <si>
    <t>Неналоговые доходы (тыс. руб)</t>
  </si>
  <si>
    <t>Безвозмездные поступления (тыс. руб)</t>
  </si>
  <si>
    <t>Муниципальная программа
"Культура города Минусинска"</t>
  </si>
  <si>
    <t>Муниципальная программа "Реформирование
и модернизация жилищно-коммунального
хозяйства и повышение энергетической
эффективности муниципального
образования город Минусинск"</t>
  </si>
  <si>
    <t>Муниципальная программа "Обеспечение
транспортной инфраструктуры
муниципального образования город Минусинск"</t>
  </si>
  <si>
    <t>Муниципальная программа "Обеспечение
жизнедеятельности территории "</t>
  </si>
  <si>
    <t>Муниципальная программа "Благоустройство
территории муниципального образования
город Минусинск"</t>
  </si>
  <si>
    <t>Муниципальная программа "Молодежь
Минусинска"</t>
  </si>
  <si>
    <t>Муниципальная программа "Управление
муниципальными финансами"</t>
  </si>
  <si>
    <t>Муниципальная программа "Эффективное
управление муниципальным имуществом
города Минусинска"</t>
  </si>
  <si>
    <t>Муниципальная программа "Социально
- экономическая поддержка интересов
населения города Минусинска"</t>
  </si>
  <si>
    <t>Муниципальная программа "Развитие
образования города Минусинска"</t>
  </si>
  <si>
    <t>Муниципальная программа
"Безопасный город"</t>
  </si>
  <si>
    <t>Муниципальная программа "Формирование
современной городской среды"</t>
  </si>
  <si>
    <t>Муниципальная программа "Физическая
культура и спорт в муниципальном
образовании город Минусинск"</t>
  </si>
  <si>
    <t>Муниципальная программа "Благоустройство
территории"</t>
  </si>
  <si>
    <t>Муниципальная программа "Реформирование
и модернизация жилищно-коммунального
хозяйства и повышение энергетической
эффективности"</t>
  </si>
  <si>
    <t>13 МУНИЦИПАЛЬНЫХ ПРОГРАММ   ~</t>
  </si>
  <si>
    <t>РАСХОДЫ ~</t>
  </si>
  <si>
    <t>Муниципальная программа "Обеспечение
транспортной инфраструктуры"</t>
  </si>
  <si>
    <t>Дефицит бюджета:</t>
  </si>
  <si>
    <t>ДЕФИЦИТ БЮДЖЕТА        ~</t>
  </si>
  <si>
    <t>тыс. руб</t>
  </si>
  <si>
    <t>ДОХОДЫ    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</si>
</sst>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* #,##0\ &quot;₽&quot;_-;\-* #,##0\ &quot;₽&quot;_-;_-* &quot;-&quot;\ &quot;₽&quot;_-;_-@_-"/>
    <numFmt numFmtId="164" formatCode="#,##0\ _₽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0"/>
      <name val="Cambria"/>
      <family val="1"/>
      <charset val="204"/>
      <scheme val="major"/>
    </font>
    <font>
      <sz val="8"/>
      <color rgb="FF3C464F"/>
      <name val="PTSansRegular"/>
    </font>
    <font>
      <i/>
      <sz val="16"/>
      <color theme="0"/>
      <name val="Cambria"/>
      <family val="1"/>
      <charset val="204"/>
      <scheme val="major"/>
    </font>
    <font>
      <b/>
      <sz val="14"/>
      <color theme="0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  <font>
      <i/>
      <sz val="18"/>
      <color theme="0"/>
      <name val="Cambria"/>
      <family val="1"/>
      <charset val="204"/>
      <scheme val="major"/>
    </font>
    <font>
      <b/>
      <i/>
      <sz val="18"/>
      <color theme="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0" borderId="0" xfId="0" applyFill="1"/>
    <xf numFmtId="4" fontId="4" fillId="0" borderId="0" xfId="0" applyNumberFormat="1" applyFont="1"/>
    <xf numFmtId="0" fontId="0" fillId="0" borderId="0" xfId="0" applyAlignment="1">
      <alignment vertical="center"/>
    </xf>
    <xf numFmtId="0" fontId="0" fillId="2" borderId="0" xfId="0" applyFill="1"/>
    <xf numFmtId="0" fontId="3" fillId="0" borderId="0" xfId="0" applyFont="1" applyAlignment="1">
      <alignment horizontal="center"/>
    </xf>
    <xf numFmtId="42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2" fontId="7" fillId="0" borderId="0" xfId="0" applyNumberFormat="1" applyFont="1" applyAlignment="1">
      <alignment horizontal="left" vertical="center"/>
    </xf>
    <xf numFmtId="0" fontId="2" fillId="0" borderId="0" xfId="0" applyFont="1"/>
    <xf numFmtId="42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Fill="1"/>
    <xf numFmtId="164" fontId="3" fillId="0" borderId="0" xfId="0" applyNumberFormat="1" applyFont="1" applyAlignme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>
              <a:solidFill>
                <a:schemeClr val="bg1"/>
              </a:solidFill>
            </a:defRPr>
          </a:pPr>
          <a:endParaRPr lang="ru-RU"/>
        </a:p>
      </c:txPr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1897846151028155"/>
          <c:w val="0.60456730769230771"/>
          <c:h val="0.85333599288461037"/>
        </c:manualLayout>
      </c:layout>
      <c:pie3DChart>
        <c:varyColors val="1"/>
        <c:ser>
          <c:idx val="0"/>
          <c:order val="0"/>
          <c:tx>
            <c:strRef>
              <c:f>Обработка0!$B$1</c:f>
              <c:strCache>
                <c:ptCount val="1"/>
                <c:pt idx="0">
                  <c:v>2020 г.</c:v>
                </c:pt>
              </c:strCache>
            </c:strRef>
          </c:tx>
          <c:explosion val="25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Обработка0!$A$2:$A$12</c:f>
              <c:strCache>
                <c:ptCount val="11"/>
                <c:pt idx="0">
                  <c:v>Социальная политика</c:v>
                </c:pt>
                <c:pt idx="1">
                  <c:v>Образование</c:v>
                </c:pt>
                <c:pt idx="2">
                  <c:v>Культура. Кинематография</c:v>
                </c:pt>
                <c:pt idx="3">
                  <c:v>Национальная экономика</c:v>
                </c:pt>
                <c:pt idx="4">
                  <c:v>Общегосударственные вопросы</c:v>
                </c:pt>
                <c:pt idx="5">
                  <c:v>Физ. культура и спорт</c:v>
                </c:pt>
                <c:pt idx="6">
                  <c:v>Нац. безопасность и правоохранительная деятельность</c:v>
                </c:pt>
                <c:pt idx="7">
                  <c:v>Нац. оборона</c:v>
                </c:pt>
                <c:pt idx="8">
                  <c:v>Здравоохранение</c:v>
                </c:pt>
                <c:pt idx="9">
                  <c:v>Жилищно-коммунальное хозяйство</c:v>
                </c:pt>
                <c:pt idx="10">
                  <c:v>Охрана окружающей среды</c:v>
                </c:pt>
              </c:strCache>
            </c:strRef>
          </c:cat>
          <c:val>
            <c:numRef>
              <c:f>Обработка0!$B$2:$B$12</c:f>
              <c:numCache>
                <c:formatCode>General</c:formatCode>
                <c:ptCount val="11"/>
                <c:pt idx="0">
                  <c:v>132524.13</c:v>
                </c:pt>
                <c:pt idx="1">
                  <c:v>1580327.01</c:v>
                </c:pt>
                <c:pt idx="2">
                  <c:v>226930.75</c:v>
                </c:pt>
                <c:pt idx="3">
                  <c:v>324037.8</c:v>
                </c:pt>
                <c:pt idx="4">
                  <c:v>140429.91</c:v>
                </c:pt>
                <c:pt idx="5">
                  <c:v>74097.16</c:v>
                </c:pt>
                <c:pt idx="6">
                  <c:v>7726.94</c:v>
                </c:pt>
                <c:pt idx="7">
                  <c:v>400.4</c:v>
                </c:pt>
                <c:pt idx="8">
                  <c:v>42.45</c:v>
                </c:pt>
                <c:pt idx="9">
                  <c:v>222541.3</c:v>
                </c:pt>
                <c:pt idx="10">
                  <c:v>1768.36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6F-4F03-89F8-17D0DEB8CB7B}"/>
            </c:ext>
          </c:extLst>
        </c:ser>
        <c:ser>
          <c:idx val="1"/>
          <c:order val="1"/>
          <c:tx>
            <c:strRef>
              <c:f>Обработка0!$A$14:$B$14</c:f>
              <c:strCache>
                <c:ptCount val="1"/>
                <c:pt idx="0">
                  <c:v>Налоговые доходы 402056,53</c:v>
                </c:pt>
              </c:strCache>
            </c:strRef>
          </c:tx>
          <c:explosion val="25"/>
          <c:val>
            <c:numRef>
              <c:f>Обработка0!$B$13</c:f>
              <c:numCache>
                <c:formatCode>General</c:formatCode>
                <c:ptCount val="1"/>
                <c:pt idx="0">
                  <c:v>2710826.21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6F-4F03-89F8-17D0DEB8CB7B}"/>
            </c:ext>
          </c:extLst>
        </c:ser>
        <c:ser>
          <c:idx val="2"/>
          <c:order val="2"/>
          <c:tx>
            <c:strRef>
              <c:f>Обработка0!$A$14:$B$14</c:f>
              <c:strCache>
                <c:ptCount val="1"/>
                <c:pt idx="0">
                  <c:v>Налоговые доходы 402056,53</c:v>
                </c:pt>
              </c:strCache>
            </c:strRef>
          </c:tx>
          <c:explosion val="25"/>
          <c:val>
            <c:numRef>
              <c:f>Обработка0!$B$13</c:f>
              <c:numCache>
                <c:formatCode>General</c:formatCode>
                <c:ptCount val="1"/>
                <c:pt idx="0">
                  <c:v>2710826.21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6F-4F03-89F8-17D0DEB8CB7B}"/>
            </c:ext>
          </c:extLst>
        </c:ser>
        <c:ser>
          <c:idx val="3"/>
          <c:order val="3"/>
          <c:tx>
            <c:strRef>
              <c:f>Обработка0!$B$13</c:f>
              <c:strCache>
                <c:ptCount val="1"/>
                <c:pt idx="0">
                  <c:v>2710826,21</c:v>
                </c:pt>
              </c:strCache>
            </c:strRef>
          </c:tx>
          <c:explosion val="25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3-4F6F-4F03-89F8-17D0DEB8CB7B}"/>
            </c:ext>
          </c:extLst>
        </c:ser>
        <c:ser>
          <c:idx val="4"/>
          <c:order val="4"/>
          <c:tx>
            <c:strRef>
              <c:f>Обработка0!$A$14:$B$14</c:f>
              <c:strCache>
                <c:ptCount val="1"/>
                <c:pt idx="0">
                  <c:v>Налоговые доходы 402056,53</c:v>
                </c:pt>
              </c:strCache>
            </c:strRef>
          </c:tx>
          <c:explosion val="25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4F6F-4F03-89F8-17D0DEB8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55221939169368539"/>
          <c:y val="7.7899034550505744E-3"/>
          <c:w val="0.4318850203965468"/>
          <c:h val="0.99221018164808605"/>
        </c:manualLayout>
      </c:layout>
      <c:overlay val="0"/>
      <c:txPr>
        <a:bodyPr/>
        <a:lstStyle/>
        <a:p>
          <a:pPr rtl="0">
            <a:defRPr sz="1050" b="1">
              <a:solidFill>
                <a:schemeClr val="bg1"/>
              </a:solidFill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>
              <a:solidFill>
                <a:schemeClr val="bg1"/>
              </a:solidFill>
            </a:defRPr>
          </a:pPr>
          <a:endParaRPr lang="ru-RU"/>
        </a:p>
      </c:txPr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8500256605810536E-2"/>
          <c:y val="0.22056973928397128"/>
          <c:w val="0.53833588576031999"/>
          <c:h val="0.68114650394322507"/>
        </c:manualLayout>
      </c:layout>
      <c:pie3DChart>
        <c:varyColors val="1"/>
        <c:ser>
          <c:idx val="0"/>
          <c:order val="0"/>
          <c:tx>
            <c:strRef>
              <c:f>Обработка0!$B$1</c:f>
              <c:strCache>
                <c:ptCount val="1"/>
                <c:pt idx="0">
                  <c:v>2020 г.</c:v>
                </c:pt>
              </c:strCache>
            </c:strRef>
          </c:tx>
          <c:explosion val="25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Обработка0!$A$14:$A$16</c:f>
              <c:strCache>
                <c:ptCount val="3"/>
                <c:pt idx="0">
                  <c:v>Налоговые доходы</c:v>
                </c:pt>
                <c:pt idx="1">
                  <c:v>Неналоговые доходы</c:v>
                </c:pt>
                <c:pt idx="2">
                  <c:v>Безвозмездные поступления</c:v>
                </c:pt>
              </c:strCache>
            </c:strRef>
          </c:cat>
          <c:val>
            <c:numRef>
              <c:f>Обработка0!$B$14:$B$16</c:f>
              <c:numCache>
                <c:formatCode>General</c:formatCode>
                <c:ptCount val="3"/>
                <c:pt idx="0">
                  <c:v>402056.53</c:v>
                </c:pt>
                <c:pt idx="1">
                  <c:v>54104.45</c:v>
                </c:pt>
                <c:pt idx="2">
                  <c:v>2240644.0099999998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A-451E-B8DF-CAA99A2695C0}"/>
            </c:ext>
          </c:extLst>
        </c:ser>
        <c:ser>
          <c:idx val="1"/>
          <c:order val="1"/>
          <c:tx>
            <c:strRef>
              <c:f>Обработка0!$A$18:$B$18</c:f>
              <c:strCache>
                <c:ptCount val="1"/>
                <c:pt idx="0">
                  <c:v>Дефицит бюджета: 14103,88</c:v>
                </c:pt>
              </c:strCache>
            </c:strRef>
          </c:tx>
          <c:explosion val="25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7E1A-451E-B8DF-CAA99A269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>
            <a:defRPr sz="1050" b="1">
              <a:solidFill>
                <a:schemeClr val="bg1"/>
              </a:solidFill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>
              <a:solidFill>
                <a:schemeClr val="bg1"/>
              </a:solidFill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обработка!$B$1</c:f>
              <c:strCache>
                <c:ptCount val="1"/>
                <c:pt idx="0">
                  <c:v>Жилищно-коммунальное хозяйство (тыс. руб)</c:v>
                </c:pt>
              </c:strCache>
            </c:strRef>
          </c:tx>
          <c:spPr>
            <a:gradFill>
              <a:gsLst>
                <a:gs pos="0">
                  <a:schemeClr val="accent1">
                    <a:lumMod val="60000"/>
                    <a:lumOff val="40000"/>
                  </a:schemeClr>
                </a:gs>
                <a:gs pos="50000">
                  <a:schemeClr val="accent1">
                    <a:lumMod val="40000"/>
                    <a:lumOff val="60000"/>
                  </a:schemeClr>
                </a:gs>
                <a:gs pos="100000">
                  <a:schemeClr val="accent5">
                    <a:lumMod val="20000"/>
                    <a:lumOff val="8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обработка!$A$2:$A$4</c:f>
              <c:strCache>
                <c:ptCount val="3"/>
                <c:pt idx="0">
                  <c:v>2019 г.</c:v>
                </c:pt>
                <c:pt idx="1">
                  <c:v>2020 г.</c:v>
                </c:pt>
                <c:pt idx="2">
                  <c:v>2021 г.</c:v>
                </c:pt>
              </c:strCache>
            </c:strRef>
          </c:cat>
          <c:val>
            <c:numRef>
              <c:f>обработка!$B$2:$B$4</c:f>
              <c:numCache>
                <c:formatCode>General</c:formatCode>
                <c:ptCount val="3"/>
                <c:pt idx="0">
                  <c:v>439907.3</c:v>
                </c:pt>
                <c:pt idx="1">
                  <c:v>222541.3</c:v>
                </c:pt>
                <c:pt idx="2">
                  <c:v>214209.89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FD-4EFE-AA51-14613896A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579712"/>
        <c:axId val="110581248"/>
      </c:barChart>
      <c:catAx>
        <c:axId val="110579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chemeClr val="bg1"/>
                </a:solidFill>
              </a:defRPr>
            </a:pPr>
            <a:endParaRPr lang="ru-RU"/>
          </a:p>
        </c:txPr>
        <c:crossAx val="110581248"/>
        <c:crosses val="autoZero"/>
        <c:auto val="1"/>
        <c:lblAlgn val="ctr"/>
        <c:lblOffset val="100"/>
        <c:noMultiLvlLbl val="0"/>
      </c:catAx>
      <c:valAx>
        <c:axId val="110581248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50" b="1">
                <a:solidFill>
                  <a:schemeClr val="bg1"/>
                </a:solidFill>
              </a:defRPr>
            </a:pPr>
            <a:endParaRPr lang="ru-RU"/>
          </a:p>
        </c:txPr>
        <c:crossAx val="110579712"/>
        <c:crosses val="autoZero"/>
        <c:crossBetween val="between"/>
      </c:valAx>
      <c:spPr>
        <a:noFill/>
        <a:ln>
          <a:solidFill>
            <a:schemeClr val="bg1"/>
          </a:solidFill>
        </a:ln>
      </c:spPr>
    </c:plotArea>
    <c:legend>
      <c:legendPos val="r"/>
      <c:layout/>
      <c:overlay val="0"/>
      <c:txPr>
        <a:bodyPr/>
        <a:lstStyle/>
        <a:p>
          <a:pPr>
            <a:defRPr b="1">
              <a:solidFill>
                <a:schemeClr val="bg1"/>
              </a:solidFill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410614957533978"/>
          <c:y val="2.7777777777777776E-2"/>
        </c:manualLayout>
      </c:layout>
      <c:overlay val="0"/>
      <c:spPr>
        <a:noFill/>
      </c:spPr>
      <c:txPr>
        <a:bodyPr/>
        <a:lstStyle/>
        <a:p>
          <a:pPr>
            <a:defRPr>
              <a:solidFill>
                <a:schemeClr val="bg1"/>
              </a:solidFill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обработка2!$B$1</c:f>
              <c:strCache>
                <c:ptCount val="1"/>
                <c:pt idx="0">
                  <c:v>Безвозмездные поступления (тыс. руб)</c:v>
                </c:pt>
              </c:strCache>
            </c:strRef>
          </c:tx>
          <c:spPr>
            <a:gradFill>
              <a:gsLst>
                <a:gs pos="0">
                  <a:schemeClr val="accent1">
                    <a:lumMod val="60000"/>
                    <a:lumOff val="40000"/>
                  </a:schemeClr>
                </a:gs>
                <a:gs pos="50000">
                  <a:schemeClr val="accent1">
                    <a:lumMod val="40000"/>
                    <a:lumOff val="60000"/>
                  </a:schemeClr>
                </a:gs>
                <a:gs pos="100000">
                  <a:schemeClr val="accent5">
                    <a:lumMod val="20000"/>
                    <a:lumOff val="8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обработка2!$A$2:$A$4</c:f>
              <c:strCache>
                <c:ptCount val="3"/>
                <c:pt idx="0">
                  <c:v>2019 г.</c:v>
                </c:pt>
                <c:pt idx="1">
                  <c:v>2020 г.</c:v>
                </c:pt>
                <c:pt idx="2">
                  <c:v>2021 г.</c:v>
                </c:pt>
              </c:strCache>
            </c:strRef>
          </c:cat>
          <c:val>
            <c:numRef>
              <c:f>обработка2!$B$2:$B$4</c:f>
              <c:numCache>
                <c:formatCode>General</c:formatCode>
                <c:ptCount val="3"/>
                <c:pt idx="0">
                  <c:v>2124181.59</c:v>
                </c:pt>
                <c:pt idx="1">
                  <c:v>2240644.0099999998</c:v>
                </c:pt>
                <c:pt idx="2">
                  <c:v>1962604.5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A6-4537-B46E-0385BE849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609920"/>
        <c:axId val="110611456"/>
      </c:barChart>
      <c:catAx>
        <c:axId val="11060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chemeClr val="bg1"/>
                </a:solidFill>
              </a:defRPr>
            </a:pPr>
            <a:endParaRPr lang="ru-RU"/>
          </a:p>
        </c:txPr>
        <c:crossAx val="110611456"/>
        <c:crosses val="autoZero"/>
        <c:auto val="1"/>
        <c:lblAlgn val="ctr"/>
        <c:lblOffset val="100"/>
        <c:noMultiLvlLbl val="0"/>
      </c:catAx>
      <c:valAx>
        <c:axId val="110611456"/>
        <c:scaling>
          <c:orientation val="minMax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solidFill>
                  <a:schemeClr val="bg1"/>
                </a:solidFill>
              </a:defRPr>
            </a:pPr>
            <a:endParaRPr lang="ru-RU"/>
          </a:p>
        </c:txPr>
        <c:crossAx val="110609920"/>
        <c:crosses val="autoZero"/>
        <c:crossBetween val="between"/>
      </c:valAx>
      <c:spPr>
        <a:noFill/>
        <a:ln>
          <a:solidFill>
            <a:schemeClr val="bg1"/>
          </a:solidFill>
        </a:ln>
      </c:spPr>
    </c:plotArea>
    <c:legend>
      <c:legendPos val="r"/>
      <c:layout/>
      <c:overlay val="0"/>
      <c:txPr>
        <a:bodyPr/>
        <a:lstStyle/>
        <a:p>
          <a:pPr>
            <a:defRPr b="1">
              <a:solidFill>
                <a:schemeClr val="bg1"/>
              </a:solidFill>
            </a:defRPr>
          </a:pPr>
          <a:endParaRPr lang="ru-RU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3" dropStyle="combo" dx="20" fmlaLink="Обработка0!$A$1" fmlaRange="Данные!$A$2:$A$4" sel="2" val="0"/>
</file>

<file path=xl/ctrlProps/ctrlProp2.xml><?xml version="1.0" encoding="utf-8"?>
<formControlPr xmlns="http://schemas.microsoft.com/office/spreadsheetml/2009/9/main" objectType="Drop" dropLines="12" dropStyle="combo" dx="20" fmlaLink="обработка!$A$1" fmlaRange="данные2!$A$2:$A$12" sel="10" val="0"/>
</file>

<file path=xl/ctrlProps/ctrlProp3.xml><?xml version="1.0" encoding="utf-8"?>
<formControlPr xmlns="http://schemas.microsoft.com/office/spreadsheetml/2009/9/main" objectType="Drop" dropLines="3" dropStyle="combo" dx="20" fmlaLink="обработка2!$A$1" fmlaRange="данные2!$A$14:$A$16" sel="3" val="0"/>
</file>

<file path=xl/ctrlProps/ctrlProp4.xml><?xml version="1.0" encoding="utf-8"?>
<formControlPr xmlns="http://schemas.microsoft.com/office/spreadsheetml/2009/9/main" objectType="Drop" dropLines="3" dropStyle="combo" dx="20" fmlaLink="обработка3!$A$1" fmlaRange="данные3!$A$2:$A$4" sel="1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chart" Target="../charts/chart3.xml"/><Relationship Id="rId7" Type="http://schemas.openxmlformats.org/officeDocument/2006/relationships/image" Target="../media/image4.png"/><Relationship Id="rId12" Type="http://schemas.openxmlformats.org/officeDocument/2006/relationships/image" Target="../media/image9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11" Type="http://schemas.openxmlformats.org/officeDocument/2006/relationships/image" Target="../media/image8.png"/><Relationship Id="rId5" Type="http://schemas.openxmlformats.org/officeDocument/2006/relationships/image" Target="../media/image2.png"/><Relationship Id="rId10" Type="http://schemas.openxmlformats.org/officeDocument/2006/relationships/image" Target="../media/image7.png"/><Relationship Id="rId4" Type="http://schemas.openxmlformats.org/officeDocument/2006/relationships/chart" Target="../charts/chart4.xml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0</xdr:row>
          <xdr:rowOff>1543050</xdr:rowOff>
        </xdr:from>
        <xdr:to>
          <xdr:col>7</xdr:col>
          <xdr:colOff>971550</xdr:colOff>
          <xdr:row>1</xdr:row>
          <xdr:rowOff>19050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53340</xdr:colOff>
      <xdr:row>1</xdr:row>
      <xdr:rowOff>106680</xdr:rowOff>
    </xdr:from>
    <xdr:to>
      <xdr:col>7</xdr:col>
      <xdr:colOff>91440</xdr:colOff>
      <xdr:row>16</xdr:row>
      <xdr:rowOff>68580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868680</xdr:colOff>
      <xdr:row>2</xdr:row>
      <xdr:rowOff>0</xdr:rowOff>
    </xdr:from>
    <xdr:to>
      <xdr:col>10</xdr:col>
      <xdr:colOff>1004570</xdr:colOff>
      <xdr:row>16</xdr:row>
      <xdr:rowOff>76200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904875</xdr:colOff>
          <xdr:row>22</xdr:row>
          <xdr:rowOff>142875</xdr:rowOff>
        </xdr:from>
        <xdr:to>
          <xdr:col>4</xdr:col>
          <xdr:colOff>495300</xdr:colOff>
          <xdr:row>25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261620</xdr:colOff>
      <xdr:row>28</xdr:row>
      <xdr:rowOff>167640</xdr:rowOff>
    </xdr:from>
    <xdr:to>
      <xdr:col>7</xdr:col>
      <xdr:colOff>99060</xdr:colOff>
      <xdr:row>32</xdr:row>
      <xdr:rowOff>703580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1971675</xdr:colOff>
          <xdr:row>22</xdr:row>
          <xdr:rowOff>171450</xdr:rowOff>
        </xdr:from>
        <xdr:to>
          <xdr:col>10</xdr:col>
          <xdr:colOff>876300</xdr:colOff>
          <xdr:row>25</xdr:row>
          <xdr:rowOff>19050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963930</xdr:colOff>
      <xdr:row>28</xdr:row>
      <xdr:rowOff>198120</xdr:rowOff>
    </xdr:from>
    <xdr:to>
      <xdr:col>13</xdr:col>
      <xdr:colOff>45720</xdr:colOff>
      <xdr:row>32</xdr:row>
      <xdr:rowOff>632460</xdr:rowOff>
    </xdr:to>
    <xdr:graphicFrame macro="">
      <xdr:nvGraphicFramePr>
        <xdr:cNvPr id="14" name="Диаграм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34</xdr:row>
          <xdr:rowOff>19050</xdr:rowOff>
        </xdr:from>
        <xdr:to>
          <xdr:col>7</xdr:col>
          <xdr:colOff>1257300</xdr:colOff>
          <xdr:row>34</xdr:row>
          <xdr:rowOff>361950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444500</xdr:colOff>
      <xdr:row>35</xdr:row>
      <xdr:rowOff>158749</xdr:rowOff>
    </xdr:from>
    <xdr:to>
      <xdr:col>4</xdr:col>
      <xdr:colOff>834390</xdr:colOff>
      <xdr:row>38</xdr:row>
      <xdr:rowOff>158750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35350" y="11042649"/>
          <a:ext cx="1809750" cy="1098551"/>
        </a:xfrm>
        <a:prstGeom prst="rect">
          <a:avLst/>
        </a:prstGeom>
      </xdr:spPr>
    </xdr:pic>
    <xdr:clientData/>
  </xdr:twoCellAnchor>
  <xdr:twoCellAnchor editAs="oneCell">
    <xdr:from>
      <xdr:col>3</xdr:col>
      <xdr:colOff>406400</xdr:colOff>
      <xdr:row>38</xdr:row>
      <xdr:rowOff>355600</xdr:rowOff>
    </xdr:from>
    <xdr:to>
      <xdr:col>4</xdr:col>
      <xdr:colOff>931333</xdr:colOff>
      <xdr:row>38</xdr:row>
      <xdr:rowOff>1654161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97250" y="12338050"/>
          <a:ext cx="1944793" cy="1298561"/>
        </a:xfrm>
        <a:prstGeom prst="rect">
          <a:avLst/>
        </a:prstGeom>
      </xdr:spPr>
    </xdr:pic>
    <xdr:clientData/>
  </xdr:twoCellAnchor>
  <xdr:twoCellAnchor editAs="oneCell">
    <xdr:from>
      <xdr:col>3</xdr:col>
      <xdr:colOff>412750</xdr:colOff>
      <xdr:row>40</xdr:row>
      <xdr:rowOff>50800</xdr:rowOff>
    </xdr:from>
    <xdr:to>
      <xdr:col>4</xdr:col>
      <xdr:colOff>962069</xdr:colOff>
      <xdr:row>40</xdr:row>
      <xdr:rowOff>1361554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03600" y="14046200"/>
          <a:ext cx="1969179" cy="1310754"/>
        </a:xfrm>
        <a:prstGeom prst="rect">
          <a:avLst/>
        </a:prstGeom>
      </xdr:spPr>
    </xdr:pic>
    <xdr:clientData/>
  </xdr:twoCellAnchor>
  <xdr:twoCellAnchor editAs="oneCell">
    <xdr:from>
      <xdr:col>3</xdr:col>
      <xdr:colOff>243305</xdr:colOff>
      <xdr:row>42</xdr:row>
      <xdr:rowOff>1</xdr:rowOff>
    </xdr:from>
    <xdr:to>
      <xdr:col>4</xdr:col>
      <xdr:colOff>1032463</xdr:colOff>
      <xdr:row>43</xdr:row>
      <xdr:rowOff>19051</xdr:rowOff>
    </xdr:to>
    <xdr:pic>
      <xdr:nvPicPr>
        <xdr:cNvPr id="2059" name="Рисунок 205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34155" y="15900401"/>
          <a:ext cx="2235688" cy="1263650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35</xdr:row>
      <xdr:rowOff>118819</xdr:rowOff>
    </xdr:from>
    <xdr:to>
      <xdr:col>10</xdr:col>
      <xdr:colOff>642810</xdr:colOff>
      <xdr:row>38</xdr:row>
      <xdr:rowOff>127001</xdr:rowOff>
    </xdr:to>
    <xdr:pic>
      <xdr:nvPicPr>
        <xdr:cNvPr id="2062" name="Рисунок 206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50350" y="7294319"/>
          <a:ext cx="1794700" cy="1106732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38</xdr:row>
      <xdr:rowOff>311150</xdr:rowOff>
    </xdr:from>
    <xdr:to>
      <xdr:col>10</xdr:col>
      <xdr:colOff>1028407</xdr:colOff>
      <xdr:row>38</xdr:row>
      <xdr:rowOff>1776003</xdr:rowOff>
    </xdr:to>
    <xdr:pic>
      <xdr:nvPicPr>
        <xdr:cNvPr id="2064" name="Рисунок 206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017000" y="8585200"/>
          <a:ext cx="2328887" cy="1464853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40</xdr:row>
      <xdr:rowOff>25400</xdr:rowOff>
    </xdr:from>
    <xdr:to>
      <xdr:col>10</xdr:col>
      <xdr:colOff>1043629</xdr:colOff>
      <xdr:row>40</xdr:row>
      <xdr:rowOff>1531243</xdr:rowOff>
    </xdr:to>
    <xdr:pic>
      <xdr:nvPicPr>
        <xdr:cNvPr id="2067" name="Рисунок 206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093200" y="10312400"/>
          <a:ext cx="2267909" cy="1505843"/>
        </a:xfrm>
        <a:prstGeom prst="rect">
          <a:avLst/>
        </a:prstGeom>
      </xdr:spPr>
    </xdr:pic>
    <xdr:clientData/>
  </xdr:twoCellAnchor>
  <xdr:twoCellAnchor editAs="oneCell">
    <xdr:from>
      <xdr:col>9</xdr:col>
      <xdr:colOff>80384</xdr:colOff>
      <xdr:row>41</xdr:row>
      <xdr:rowOff>203200</xdr:rowOff>
    </xdr:from>
    <xdr:to>
      <xdr:col>10</xdr:col>
      <xdr:colOff>1232888</xdr:colOff>
      <xdr:row>44</xdr:row>
      <xdr:rowOff>63500</xdr:rowOff>
    </xdr:to>
    <xdr:pic>
      <xdr:nvPicPr>
        <xdr:cNvPr id="2069" name="Рисунок 206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767184" y="15741650"/>
          <a:ext cx="2491084" cy="1651000"/>
        </a:xfrm>
        <a:prstGeom prst="rect">
          <a:avLst/>
        </a:prstGeom>
      </xdr:spPr>
    </xdr:pic>
    <xdr:clientData/>
  </xdr:twoCellAnchor>
  <xdr:oneCellAnchor>
    <xdr:from>
      <xdr:col>1</xdr:col>
      <xdr:colOff>739140</xdr:colOff>
      <xdr:row>0</xdr:row>
      <xdr:rowOff>367647</xdr:rowOff>
    </xdr:from>
    <xdr:ext cx="11772900" cy="633571"/>
    <xdr:sp macro="" textlink="">
      <xdr:nvSpPr>
        <xdr:cNvPr id="2070" name="TextBox 2069"/>
        <xdr:cNvSpPr txBox="1"/>
      </xdr:nvSpPr>
      <xdr:spPr>
        <a:xfrm>
          <a:off x="960120" y="367647"/>
          <a:ext cx="11772900" cy="6335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3600" b="1" i="1">
              <a:solidFill>
                <a:schemeClr val="bg1"/>
              </a:solidFill>
              <a:latin typeface="+mj-lt"/>
            </a:rPr>
            <a:t>Бюджет города Минусинска за 2019-2021 годы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0"/>
  <sheetViews>
    <sheetView showGridLines="0" tabSelected="1" topLeftCell="A11" zoomScaleNormal="100" workbookViewId="0">
      <selection activeCell="C27" sqref="C27"/>
    </sheetView>
  </sheetViews>
  <sheetFormatPr defaultRowHeight="15"/>
  <cols>
    <col min="1" max="1" width="3.28515625" customWidth="1"/>
    <col min="2" max="2" width="19.5703125" customWidth="1"/>
    <col min="3" max="3" width="19.85546875" customWidth="1"/>
    <col min="4" max="4" width="20.42578125" customWidth="1"/>
    <col min="5" max="5" width="23.7109375" customWidth="1"/>
    <col min="6" max="6" width="14" customWidth="1"/>
    <col min="7" max="7" width="0.140625" customWidth="1"/>
    <col min="8" max="8" width="29.28515625" customWidth="1"/>
    <col min="9" max="10" width="18.85546875" customWidth="1"/>
    <col min="11" max="11" width="18.28515625" customWidth="1"/>
    <col min="14" max="14" width="13.140625" customWidth="1"/>
  </cols>
  <sheetData>
    <row r="1" spans="3:11" ht="147" customHeight="1">
      <c r="C1" s="10" t="s">
        <v>53</v>
      </c>
      <c r="D1" s="19">
        <f>Обработка0!$B$13</f>
        <v>2710826.21</v>
      </c>
      <c r="E1" s="22" t="s">
        <v>57</v>
      </c>
      <c r="I1" s="10" t="s">
        <v>58</v>
      </c>
      <c r="J1" s="21">
        <f>Обработка0!$B$17</f>
        <v>2696804.9899999998</v>
      </c>
      <c r="K1" s="20" t="s">
        <v>57</v>
      </c>
    </row>
    <row r="13" spans="3:11" ht="22.9" customHeight="1"/>
    <row r="14" spans="3:11" ht="13.9" customHeight="1"/>
    <row r="15" spans="3:11" ht="43.9" customHeight="1"/>
    <row r="16" spans="3:11" ht="37.15" customHeight="1"/>
    <row r="18" spans="1:31" ht="1.1499999999999999" customHeight="1">
      <c r="H18" s="9"/>
      <c r="I18" s="9"/>
      <c r="J18" s="9"/>
      <c r="K18" s="9"/>
      <c r="L18" s="9"/>
      <c r="M18" s="9"/>
      <c r="N18" s="9"/>
    </row>
    <row r="19" spans="1:31" ht="41.45" customHeight="1">
      <c r="H19" s="23" t="s">
        <v>56</v>
      </c>
      <c r="J19" s="24">
        <f>Обработка0!$B$18</f>
        <v>14103.88</v>
      </c>
      <c r="K19" s="23" t="s">
        <v>57</v>
      </c>
    </row>
    <row r="20" spans="1:31" ht="1.1499999999999999" customHeight="1">
      <c r="H20" s="9"/>
      <c r="I20" s="9"/>
      <c r="J20" s="9"/>
      <c r="K20" s="9"/>
      <c r="L20" s="9"/>
      <c r="M20" s="9"/>
      <c r="N20" s="9"/>
    </row>
    <row r="21" spans="1:31" ht="18.600000000000001" customHeight="1"/>
    <row r="27" spans="1:31" ht="52.9" customHeight="1"/>
    <row r="28" spans="1:31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51.6" customHeight="1"/>
    <row r="30" spans="1:31" ht="64.5" customHeight="1"/>
    <row r="31" spans="1:31" ht="57.6" customHeight="1"/>
    <row r="32" spans="1:31" ht="66" customHeight="1"/>
    <row r="33" spans="2:10" ht="51.6" customHeight="1"/>
    <row r="34" spans="2:10" ht="45" customHeight="1"/>
    <row r="35" spans="2:10" ht="34.15" customHeight="1">
      <c r="B35" s="12" t="s">
        <v>52</v>
      </c>
      <c r="E35" s="11">
        <f>обработка3!$B$15</f>
        <v>2339282009.4400001</v>
      </c>
    </row>
    <row r="36" spans="2:10">
      <c r="G36" s="9"/>
    </row>
    <row r="37" spans="2:10" ht="60" customHeight="1">
      <c r="B37" s="13" t="s">
        <v>37</v>
      </c>
      <c r="C37" s="14">
        <f>обработка3!$B$2</f>
        <v>162318443.47999999</v>
      </c>
      <c r="G37" s="9"/>
      <c r="H37" s="17" t="s">
        <v>42</v>
      </c>
      <c r="I37" s="16">
        <f>обработка3!$B$7</f>
        <v>18865325.68</v>
      </c>
    </row>
    <row r="38" spans="2:10" ht="12" customHeight="1">
      <c r="B38" s="15"/>
      <c r="C38" s="15"/>
      <c r="G38" s="9"/>
      <c r="H38" s="15"/>
      <c r="I38" s="15"/>
    </row>
    <row r="39" spans="2:10" ht="142.9" customHeight="1">
      <c r="B39" s="13" t="s">
        <v>51</v>
      </c>
      <c r="C39" s="16">
        <f>обработка3!$B$3</f>
        <v>78119904</v>
      </c>
      <c r="D39" s="8"/>
      <c r="G39" s="9"/>
      <c r="H39" s="13" t="s">
        <v>46</v>
      </c>
      <c r="I39" s="16">
        <f>обработка3!$B$11</f>
        <v>1339438721</v>
      </c>
      <c r="J39" s="8"/>
    </row>
    <row r="40" spans="2:10" ht="15.4" customHeight="1">
      <c r="B40" s="15"/>
      <c r="C40" s="15"/>
      <c r="G40" s="9"/>
      <c r="H40" s="15"/>
      <c r="I40" s="15"/>
    </row>
    <row r="41" spans="2:10" ht="121.5" customHeight="1">
      <c r="B41" s="13" t="s">
        <v>54</v>
      </c>
      <c r="C41" s="16">
        <f>обработка3!$B$4</f>
        <v>182050767.69999999</v>
      </c>
      <c r="G41" s="9"/>
      <c r="H41" s="13" t="s">
        <v>45</v>
      </c>
      <c r="I41" s="16">
        <f>обработка3!$B$10</f>
        <v>11730000</v>
      </c>
    </row>
    <row r="42" spans="2:10" ht="28.5" customHeight="1">
      <c r="B42" s="15"/>
      <c r="C42" s="15"/>
      <c r="G42" s="9"/>
      <c r="H42" s="15"/>
      <c r="I42" s="15"/>
    </row>
    <row r="43" spans="2:10" ht="85.5">
      <c r="B43" s="13" t="s">
        <v>50</v>
      </c>
      <c r="C43" s="16">
        <f>обработка3!$B$6</f>
        <v>16690400</v>
      </c>
      <c r="G43" s="9"/>
      <c r="H43" s="13" t="s">
        <v>49</v>
      </c>
      <c r="I43" s="16">
        <f>обработка3!$B$14</f>
        <v>80839752.359999999</v>
      </c>
    </row>
    <row r="44" spans="2:10">
      <c r="G44" s="9"/>
    </row>
    <row r="45" spans="2:10">
      <c r="G45" s="6"/>
    </row>
    <row r="46" spans="2:10">
      <c r="G46" s="6"/>
    </row>
    <row r="47" spans="2:10">
      <c r="G47" s="6"/>
    </row>
    <row r="48" spans="2:10">
      <c r="G48" s="18"/>
    </row>
    <row r="49" spans="7:7">
      <c r="G49" s="6"/>
    </row>
    <row r="50" spans="7:7">
      <c r="G50" s="6"/>
    </row>
  </sheetData>
  <pageMargins left="0.7" right="0.7" top="0.75" bottom="0.75" header="0.3" footer="0.3"/>
  <pageSetup paperSize="9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Drop Down 1">
              <controlPr defaultSize="0" autoLine="0" autoPict="0">
                <anchor moveWithCells="1">
                  <from>
                    <xdr:col>5</xdr:col>
                    <xdr:colOff>438150</xdr:colOff>
                    <xdr:row>0</xdr:row>
                    <xdr:rowOff>1543050</xdr:rowOff>
                  </from>
                  <to>
                    <xdr:col>7</xdr:col>
                    <xdr:colOff>971550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904875</xdr:colOff>
                    <xdr:row>22</xdr:row>
                    <xdr:rowOff>142875</xdr:rowOff>
                  </from>
                  <to>
                    <xdr:col>4</xdr:col>
                    <xdr:colOff>495300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Drop Down 5">
              <controlPr defaultSize="0" autoLine="0" autoPict="0">
                <anchor moveWithCells="1">
                  <from>
                    <xdr:col>7</xdr:col>
                    <xdr:colOff>1971675</xdr:colOff>
                    <xdr:row>22</xdr:row>
                    <xdr:rowOff>171450</xdr:rowOff>
                  </from>
                  <to>
                    <xdr:col>10</xdr:col>
                    <xdr:colOff>876300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Drop Down 8">
              <controlPr defaultSize="0" autoLine="0" autoPict="0">
                <anchor moveWithCells="1">
                  <from>
                    <xdr:col>5</xdr:col>
                    <xdr:colOff>171450</xdr:colOff>
                    <xdr:row>34</xdr:row>
                    <xdr:rowOff>19050</xdr:rowOff>
                  </from>
                  <to>
                    <xdr:col>7</xdr:col>
                    <xdr:colOff>1257300</xdr:colOff>
                    <xdr:row>34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8" sqref="B18"/>
    </sheetView>
  </sheetViews>
  <sheetFormatPr defaultRowHeight="15"/>
  <cols>
    <col min="1" max="1" width="48.7109375" customWidth="1"/>
    <col min="2" max="2" width="25.140625" customWidth="1"/>
  </cols>
  <sheetData>
    <row r="1" spans="1:2">
      <c r="A1">
        <v>2</v>
      </c>
      <c r="B1" t="str">
        <f>INDEX(Данные!A2:A13, A1)</f>
        <v>2020 г.</v>
      </c>
    </row>
    <row r="2" spans="1:2">
      <c r="A2" t="s">
        <v>1</v>
      </c>
      <c r="B2">
        <f>VLOOKUP(B$1,Данные!$A:$Q,MATCH(A2,Данные!$A$1:$Q$1,0),0)</f>
        <v>132524.13</v>
      </c>
    </row>
    <row r="3" spans="1:2">
      <c r="A3" t="s">
        <v>2</v>
      </c>
      <c r="B3">
        <f>VLOOKUP(B$1,Данные!$A:$Q,MATCH(A3,Данные!$A$1:$Q$1,0),0)</f>
        <v>1580327.01</v>
      </c>
    </row>
    <row r="4" spans="1:2">
      <c r="A4" t="s">
        <v>3</v>
      </c>
      <c r="B4">
        <f>VLOOKUP(B$1,Данные!$A:$Q,MATCH(A4,Данные!$A$1:$Q$1,0),0)</f>
        <v>226930.75</v>
      </c>
    </row>
    <row r="5" spans="1:2">
      <c r="A5" t="s">
        <v>4</v>
      </c>
      <c r="B5">
        <f>VLOOKUP(B$1,Данные!$A:$Q,MATCH(A5,Данные!$A$1:$Q$1,0),0)</f>
        <v>324037.8</v>
      </c>
    </row>
    <row r="6" spans="1:2">
      <c r="A6" t="s">
        <v>5</v>
      </c>
      <c r="B6">
        <f>VLOOKUP(B$1,Данные!$A:$Q,MATCH(A6,Данные!$A$1:$Q$1,0),0)</f>
        <v>140429.91</v>
      </c>
    </row>
    <row r="7" spans="1:2">
      <c r="A7" t="s">
        <v>0</v>
      </c>
      <c r="B7">
        <f>VLOOKUP(B$1,Данные!$A:$Q,MATCH(A7,Данные!$A$1:$Q$1,0),0)</f>
        <v>74097.16</v>
      </c>
    </row>
    <row r="8" spans="1:2">
      <c r="A8" t="s">
        <v>6</v>
      </c>
      <c r="B8">
        <f>VLOOKUP(B$1,Данные!$A:$Q,MATCH(A8,Данные!$A$1:$Q$1,0),0)</f>
        <v>7726.94</v>
      </c>
    </row>
    <row r="9" spans="1:2">
      <c r="A9" t="s">
        <v>7</v>
      </c>
      <c r="B9">
        <f>VLOOKUP(B$1,Данные!$A:$Q,MATCH(A9,Данные!$A$1:$Q$1,0),0)</f>
        <v>400.4</v>
      </c>
    </row>
    <row r="10" spans="1:2">
      <c r="A10" t="s">
        <v>8</v>
      </c>
      <c r="B10">
        <f>VLOOKUP(B$1,Данные!$A:$Q,MATCH(A10,Данные!$A$1:$Q$1,0),0)</f>
        <v>42.45</v>
      </c>
    </row>
    <row r="11" spans="1:2">
      <c r="A11" t="s">
        <v>9</v>
      </c>
      <c r="B11">
        <f>VLOOKUP(B$1,Данные!$A:$Q,MATCH(A11,Данные!$A$1:$Q$1,0),0)</f>
        <v>222541.3</v>
      </c>
    </row>
    <row r="12" spans="1:2">
      <c r="A12" t="s">
        <v>10</v>
      </c>
      <c r="B12">
        <f>VLOOKUP(B$1,Данные!$A:$Q,MATCH(A12,Данные!$A$1:$Q$1,0),0)</f>
        <v>1768.36</v>
      </c>
    </row>
    <row r="13" spans="1:2">
      <c r="A13" t="s">
        <v>21</v>
      </c>
      <c r="B13">
        <f>VLOOKUP(B$1,Данные!$A:$Q,MATCH(A13,Данные!$A$1:$Q$1,0),0)</f>
        <v>2710826.21</v>
      </c>
    </row>
    <row r="14" spans="1:2">
      <c r="A14" t="s">
        <v>20</v>
      </c>
      <c r="B14">
        <f>VLOOKUP(B$1,Данные!$A:$Q,MATCH(A14,Данные!$A$1:$Q$1,0),0)</f>
        <v>402056.53</v>
      </c>
    </row>
    <row r="15" spans="1:2">
      <c r="A15" t="s">
        <v>17</v>
      </c>
      <c r="B15">
        <f>VLOOKUP(B$1,Данные!$A:$Q,MATCH(A15,Данные!$A$1:$Q$1,0),0)</f>
        <v>54104.45</v>
      </c>
    </row>
    <row r="16" spans="1:2">
      <c r="A16" t="s">
        <v>18</v>
      </c>
      <c r="B16">
        <f>VLOOKUP(B$1,Данные!$A:$Q,MATCH(A16,Данные!$A$1:$Q$1,0),0)</f>
        <v>2240644.0099999998</v>
      </c>
    </row>
    <row r="17" spans="1:2">
      <c r="A17" t="s">
        <v>22</v>
      </c>
      <c r="B17">
        <f>VLOOKUP(B$1,Данные!$A:$R,MATCH(A17,Данные!$A$1:$Q$1,0),0)</f>
        <v>2696804.9899999998</v>
      </c>
    </row>
    <row r="18" spans="1:2">
      <c r="A18" t="s">
        <v>55</v>
      </c>
      <c r="B18">
        <f>VLOOKUP(B$1,Данные!$A:$R,MATCH(A18,Данные!$A$1:$R$1,0),0)</f>
        <v>14103.88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I1" workbookViewId="0">
      <selection activeCell="Q11" sqref="Q11"/>
    </sheetView>
  </sheetViews>
  <sheetFormatPr defaultRowHeight="15"/>
  <cols>
    <col min="1" max="1" width="11.140625" customWidth="1"/>
    <col min="2" max="2" width="21.7109375" customWidth="1"/>
    <col min="3" max="3" width="21.140625" customWidth="1"/>
    <col min="4" max="4" width="26" customWidth="1"/>
    <col min="5" max="5" width="25.42578125" customWidth="1"/>
    <col min="6" max="6" width="30.5703125" customWidth="1"/>
    <col min="7" max="7" width="21.42578125" customWidth="1"/>
    <col min="8" max="8" width="51.140625" customWidth="1"/>
    <col min="9" max="9" width="14.7109375" customWidth="1"/>
    <col min="10" max="10" width="34.28515625" customWidth="1"/>
    <col min="11" max="11" width="18.42578125" customWidth="1"/>
    <col min="12" max="12" width="34" customWidth="1"/>
    <col min="13" max="13" width="26.7109375" customWidth="1"/>
    <col min="14" max="14" width="17.7109375" customWidth="1"/>
    <col min="15" max="15" width="13.28515625" customWidth="1"/>
    <col min="16" max="16" width="13.85546875" customWidth="1"/>
    <col min="17" max="17" width="13.28515625" customWidth="1"/>
    <col min="18" max="18" width="18.42578125" customWidth="1"/>
  </cols>
  <sheetData>
    <row r="1" spans="1:18" ht="58.15" customHeight="1">
      <c r="A1" s="3" t="s">
        <v>14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0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3" t="s">
        <v>21</v>
      </c>
      <c r="N1" s="2" t="s">
        <v>20</v>
      </c>
      <c r="O1" s="5" t="s">
        <v>17</v>
      </c>
      <c r="P1" s="5" t="s">
        <v>18</v>
      </c>
      <c r="Q1" s="3" t="s">
        <v>22</v>
      </c>
      <c r="R1" t="s">
        <v>55</v>
      </c>
    </row>
    <row r="2" spans="1:18">
      <c r="A2" s="4" t="s">
        <v>12</v>
      </c>
      <c r="B2" s="5">
        <v>194115.5</v>
      </c>
      <c r="C2" s="5">
        <v>1399717.2</v>
      </c>
      <c r="D2" s="5">
        <v>123909.7</v>
      </c>
      <c r="E2" s="5">
        <v>205134.5</v>
      </c>
      <c r="F2" s="5">
        <v>113928.8</v>
      </c>
      <c r="G2" s="5">
        <v>84976.7</v>
      </c>
      <c r="H2" s="5">
        <v>4137.5</v>
      </c>
      <c r="I2" s="4">
        <v>346.8</v>
      </c>
      <c r="J2" s="4">
        <v>42.5</v>
      </c>
      <c r="K2" s="5">
        <v>439907.3</v>
      </c>
      <c r="L2" s="4">
        <v>0</v>
      </c>
      <c r="M2" s="2">
        <f>SUM(B2:L2)</f>
        <v>2566216.4999999995</v>
      </c>
      <c r="N2" s="2">
        <v>372397.37</v>
      </c>
      <c r="O2" s="2">
        <v>60973.83</v>
      </c>
      <c r="P2" s="2">
        <v>2124181.59</v>
      </c>
      <c r="Q2" s="2">
        <f>SUM(N2:P2)</f>
        <v>2557552.79</v>
      </c>
      <c r="R2" s="2">
        <v>8663.7900000000009</v>
      </c>
    </row>
    <row r="3" spans="1:18">
      <c r="A3" s="4" t="s">
        <v>13</v>
      </c>
      <c r="B3" s="5">
        <v>132524.13</v>
      </c>
      <c r="C3" s="5">
        <v>1580327.01</v>
      </c>
      <c r="D3" s="5">
        <v>226930.75</v>
      </c>
      <c r="E3" s="5">
        <v>324037.8</v>
      </c>
      <c r="F3" s="5">
        <v>140429.91</v>
      </c>
      <c r="G3" s="5">
        <v>74097.16</v>
      </c>
      <c r="H3" s="5">
        <v>7726.94</v>
      </c>
      <c r="I3" s="4">
        <v>400.4</v>
      </c>
      <c r="J3" s="4">
        <v>42.45</v>
      </c>
      <c r="K3" s="5">
        <v>222541.3</v>
      </c>
      <c r="L3" s="5">
        <v>1768.36</v>
      </c>
      <c r="M3" s="2">
        <f>SUM(B3:L3)</f>
        <v>2710826.21</v>
      </c>
      <c r="N3" s="2">
        <v>402056.53</v>
      </c>
      <c r="O3" s="2">
        <v>54104.45</v>
      </c>
      <c r="P3" s="2">
        <v>2240644.0099999998</v>
      </c>
      <c r="Q3" s="2">
        <f>SUM(N3:P3)</f>
        <v>2696804.9899999998</v>
      </c>
      <c r="R3" s="2">
        <v>14103.88</v>
      </c>
    </row>
    <row r="4" spans="1:18">
      <c r="A4" s="4" t="s">
        <v>19</v>
      </c>
      <c r="B4" s="5">
        <v>136219.85999999999</v>
      </c>
      <c r="C4" s="5">
        <v>1506644.54</v>
      </c>
      <c r="D4" s="5">
        <v>228432.93</v>
      </c>
      <c r="E4" s="5">
        <v>132628.68</v>
      </c>
      <c r="F4" s="5">
        <v>226840.12</v>
      </c>
      <c r="G4" s="5">
        <v>70268.61</v>
      </c>
      <c r="H4" s="5">
        <v>4057.43</v>
      </c>
      <c r="I4" s="4">
        <v>382.4</v>
      </c>
      <c r="J4" s="4">
        <v>43.8</v>
      </c>
      <c r="K4" s="5">
        <v>214209.89</v>
      </c>
      <c r="L4" s="2">
        <v>1737.24</v>
      </c>
      <c r="M4" s="2">
        <f>SUM(B4:L4)</f>
        <v>2521465.5</v>
      </c>
      <c r="N4" s="2">
        <v>485721.31</v>
      </c>
      <c r="O4" s="2">
        <v>53508.69</v>
      </c>
      <c r="P4" s="2">
        <v>1962604.5</v>
      </c>
      <c r="Q4" s="2">
        <f>SUM(N4:P4)</f>
        <v>2501834.5</v>
      </c>
      <c r="R4" s="2">
        <v>19761</v>
      </c>
    </row>
    <row r="5" spans="1:18">
      <c r="B5" s="2"/>
      <c r="C5" s="2"/>
      <c r="D5" s="2"/>
    </row>
    <row r="6" spans="1:18">
      <c r="B6" s="2" t="s">
        <v>16</v>
      </c>
      <c r="C6" s="2" t="s">
        <v>17</v>
      </c>
      <c r="D6" s="2" t="s">
        <v>18</v>
      </c>
      <c r="E6" s="1" t="s">
        <v>11</v>
      </c>
    </row>
    <row r="7" spans="1:18">
      <c r="A7" t="s">
        <v>15</v>
      </c>
      <c r="B7" s="2">
        <v>372397.37</v>
      </c>
      <c r="C7" s="2">
        <v>60973.83</v>
      </c>
      <c r="D7" s="2">
        <v>2124181.59</v>
      </c>
      <c r="E7" s="2">
        <f>SUM(B7:D7)</f>
        <v>2557552.79</v>
      </c>
    </row>
    <row r="8" spans="1:18">
      <c r="A8" t="s">
        <v>13</v>
      </c>
      <c r="B8" s="2">
        <v>402056.53</v>
      </c>
      <c r="C8" s="2">
        <v>54104.45</v>
      </c>
      <c r="D8" s="2">
        <v>2240644.0099999998</v>
      </c>
      <c r="E8" s="2">
        <f>SUM(B8:D8)</f>
        <v>2696804.9899999998</v>
      </c>
    </row>
    <row r="9" spans="1:18">
      <c r="A9" t="s">
        <v>19</v>
      </c>
      <c r="B9" s="2">
        <v>485721.31</v>
      </c>
      <c r="C9" s="2">
        <v>53508.69</v>
      </c>
      <c r="D9" s="2">
        <v>1962604.5</v>
      </c>
      <c r="E9" s="2">
        <f>SUM(B9:D9)</f>
        <v>2501834.5</v>
      </c>
    </row>
    <row r="12" spans="1:18">
      <c r="B12" s="2"/>
      <c r="C12" s="2"/>
      <c r="D12" s="2"/>
    </row>
    <row r="13" spans="1:18">
      <c r="D13" s="2"/>
    </row>
    <row r="14" spans="1:18">
      <c r="A14" s="1"/>
      <c r="B14" s="2"/>
      <c r="C14" s="2"/>
      <c r="D14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3" sqref="B13"/>
    </sheetView>
  </sheetViews>
  <sheetFormatPr defaultRowHeight="15"/>
  <cols>
    <col min="1" max="1" width="28.5703125" customWidth="1"/>
    <col min="2" max="2" width="16.85546875" customWidth="1"/>
    <col min="3" max="3" width="22" customWidth="1"/>
    <col min="4" max="4" width="21.7109375" customWidth="1"/>
  </cols>
  <sheetData>
    <row r="1" spans="1:4">
      <c r="A1" s="3" t="s">
        <v>14</v>
      </c>
      <c r="B1" s="4" t="s">
        <v>15</v>
      </c>
      <c r="C1" s="4" t="s">
        <v>13</v>
      </c>
      <c r="D1" s="4" t="s">
        <v>19</v>
      </c>
    </row>
    <row r="2" spans="1:4" ht="30">
      <c r="A2" s="4" t="s">
        <v>23</v>
      </c>
      <c r="B2" s="5">
        <v>194115.5</v>
      </c>
      <c r="C2" s="5">
        <v>132524.13</v>
      </c>
      <c r="D2" s="5">
        <v>136219.85999999999</v>
      </c>
    </row>
    <row r="3" spans="1:4">
      <c r="A3" s="4" t="s">
        <v>24</v>
      </c>
      <c r="B3" s="5">
        <v>1399717.2</v>
      </c>
      <c r="C3" s="5">
        <v>1580327.01</v>
      </c>
      <c r="D3" s="5">
        <v>1506644.54</v>
      </c>
    </row>
    <row r="4" spans="1:4" ht="30">
      <c r="A4" s="4" t="s">
        <v>25</v>
      </c>
      <c r="B4" s="5">
        <v>123909.7</v>
      </c>
      <c r="C4" s="5">
        <v>226930.75</v>
      </c>
      <c r="D4" s="5">
        <v>228432.93</v>
      </c>
    </row>
    <row r="5" spans="1:4" ht="30">
      <c r="A5" s="4" t="s">
        <v>26</v>
      </c>
      <c r="B5" s="5">
        <v>205134.5</v>
      </c>
      <c r="C5" s="5">
        <v>324037.8</v>
      </c>
      <c r="D5" s="5">
        <v>132628.68</v>
      </c>
    </row>
    <row r="6" spans="1:4" ht="30">
      <c r="A6" s="4" t="s">
        <v>27</v>
      </c>
      <c r="B6" s="5">
        <v>113928.8</v>
      </c>
      <c r="C6" s="5">
        <v>140429.91</v>
      </c>
      <c r="D6" s="5">
        <v>226840.12</v>
      </c>
    </row>
    <row r="7" spans="1:4" ht="30">
      <c r="A7" s="4" t="s">
        <v>28</v>
      </c>
      <c r="B7" s="5">
        <v>84976.7</v>
      </c>
      <c r="C7" s="5">
        <v>74097.16</v>
      </c>
      <c r="D7" s="5">
        <v>70268.61</v>
      </c>
    </row>
    <row r="8" spans="1:4" ht="45">
      <c r="A8" s="4" t="s">
        <v>29</v>
      </c>
      <c r="B8" s="5">
        <v>4137.5</v>
      </c>
      <c r="C8" s="5">
        <v>7726.94</v>
      </c>
      <c r="D8" s="5">
        <v>4057.43</v>
      </c>
    </row>
    <row r="9" spans="1:4">
      <c r="A9" s="4" t="s">
        <v>30</v>
      </c>
      <c r="B9" s="4">
        <v>346.8</v>
      </c>
      <c r="C9" s="4">
        <v>400.4</v>
      </c>
      <c r="D9" s="4">
        <v>382.4</v>
      </c>
    </row>
    <row r="10" spans="1:4">
      <c r="A10" s="4" t="s">
        <v>31</v>
      </c>
      <c r="B10" s="4">
        <v>42.5</v>
      </c>
      <c r="C10" s="4">
        <v>42.45</v>
      </c>
      <c r="D10" s="4">
        <v>43.8</v>
      </c>
    </row>
    <row r="11" spans="1:4" ht="30">
      <c r="A11" s="4" t="s">
        <v>32</v>
      </c>
      <c r="B11" s="5">
        <v>439907.3</v>
      </c>
      <c r="C11" s="5">
        <v>222541.3</v>
      </c>
      <c r="D11" s="5">
        <v>214209.89</v>
      </c>
    </row>
    <row r="12" spans="1:4" ht="30">
      <c r="A12" s="4" t="s">
        <v>33</v>
      </c>
      <c r="B12" s="4">
        <v>0</v>
      </c>
      <c r="C12" s="5">
        <v>1768.36</v>
      </c>
      <c r="D12" s="2">
        <v>1737.24</v>
      </c>
    </row>
    <row r="13" spans="1:4">
      <c r="A13" s="3" t="s">
        <v>21</v>
      </c>
      <c r="B13" s="2">
        <f>SUM(B2:B12)</f>
        <v>2566216.4999999995</v>
      </c>
      <c r="C13" s="2">
        <f>SUM(C2:C12)</f>
        <v>2710826.21</v>
      </c>
      <c r="D13" s="2">
        <f>SUM(D2:D12)</f>
        <v>2521465.5</v>
      </c>
    </row>
    <row r="14" spans="1:4">
      <c r="A14" s="2" t="s">
        <v>34</v>
      </c>
      <c r="B14" s="2">
        <v>372397.37</v>
      </c>
      <c r="C14" s="2">
        <v>402056.53</v>
      </c>
      <c r="D14" s="2">
        <v>485721.31</v>
      </c>
    </row>
    <row r="15" spans="1:4" ht="30">
      <c r="A15" s="5" t="s">
        <v>35</v>
      </c>
      <c r="B15" s="2">
        <v>60973.83</v>
      </c>
      <c r="C15" s="2">
        <v>54104.45</v>
      </c>
      <c r="D15" s="2">
        <v>53508.69</v>
      </c>
    </row>
    <row r="16" spans="1:4" ht="30">
      <c r="A16" s="5" t="s">
        <v>36</v>
      </c>
      <c r="B16" s="2">
        <v>2124181.59</v>
      </c>
      <c r="C16" s="2">
        <v>2240644.0099999998</v>
      </c>
      <c r="D16" s="2">
        <v>1962604.5</v>
      </c>
    </row>
    <row r="17" spans="1:4">
      <c r="A17" s="3" t="s">
        <v>22</v>
      </c>
      <c r="B17" s="2">
        <f>SUM(B14:B16)</f>
        <v>2557552.79</v>
      </c>
      <c r="C17" s="2">
        <f>SUM(C14:C16)</f>
        <v>2696804.9899999998</v>
      </c>
      <c r="D17" s="2">
        <f>SUM(D14:D16)</f>
        <v>2501834.5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" sqref="B1"/>
    </sheetView>
  </sheetViews>
  <sheetFormatPr defaultRowHeight="15"/>
  <cols>
    <col min="2" max="2" width="45.140625" customWidth="1"/>
  </cols>
  <sheetData>
    <row r="1" spans="1:2">
      <c r="A1">
        <v>3</v>
      </c>
      <c r="B1" t="str">
        <f>INDEX(данные2!A14:A16, A1)</f>
        <v>Безвозмездные поступления (тыс. руб)</v>
      </c>
    </row>
    <row r="2" spans="1:2">
      <c r="A2" t="s">
        <v>15</v>
      </c>
      <c r="B2">
        <f>VLOOKUP(B$1,данные2!$A:$Q,MATCH(A2,данные2!$A$1:$Q$1,0),0)</f>
        <v>2124181.59</v>
      </c>
    </row>
    <row r="3" spans="1:2">
      <c r="A3" t="s">
        <v>13</v>
      </c>
      <c r="B3">
        <f>VLOOKUP(B$1,данные2!$A:$Q,MATCH(A3,данные2!$A$1:$Q$1,0),0)</f>
        <v>2240644.0099999998</v>
      </c>
    </row>
    <row r="4" spans="1:2">
      <c r="A4" t="s">
        <v>19</v>
      </c>
      <c r="B4">
        <f>VLOOKUP(B$1,данные2!$A:$Q,MATCH(A4,данные2!$A$1:$Q$1,0),0)</f>
        <v>1962604.5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0" sqref="B10"/>
    </sheetView>
  </sheetViews>
  <sheetFormatPr defaultRowHeight="15"/>
  <cols>
    <col min="2" max="2" width="41.5703125" customWidth="1"/>
  </cols>
  <sheetData>
    <row r="1" spans="1:2">
      <c r="A1">
        <v>10</v>
      </c>
      <c r="B1" t="str">
        <f>INDEX(данные2!A2:A12, A1)</f>
        <v>Жилищно-коммунальное хозяйство (тыс. руб)</v>
      </c>
    </row>
    <row r="2" spans="1:2">
      <c r="A2" t="s">
        <v>15</v>
      </c>
      <c r="B2">
        <f>VLOOKUP(B$1,данные2!$A:$Q,MATCH(A2,данные2!$A$1:$Q$1,0),0)</f>
        <v>439907.3</v>
      </c>
    </row>
    <row r="3" spans="1:2">
      <c r="A3" t="s">
        <v>13</v>
      </c>
      <c r="B3">
        <f>VLOOKUP(B$1,данные2!$A:$Q,MATCH(A3,данные2!$A$1:$Q$1,0),0)</f>
        <v>222541.3</v>
      </c>
    </row>
    <row r="4" spans="1:2">
      <c r="A4" t="s">
        <v>19</v>
      </c>
      <c r="B4">
        <f>VLOOKUP(B$1,данные2!$A:$Q,MATCH(A4,данные2!$A$1:$Q$1,0),0)</f>
        <v>214209.89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opLeftCell="K1" workbookViewId="0">
      <selection activeCell="D17" sqref="D17"/>
    </sheetView>
  </sheetViews>
  <sheetFormatPr defaultRowHeight="15"/>
  <cols>
    <col min="2" max="2" width="26" customWidth="1"/>
    <col min="3" max="3" width="34.28515625" customWidth="1"/>
    <col min="4" max="4" width="21.7109375" customWidth="1"/>
    <col min="5" max="5" width="16.85546875" customWidth="1"/>
    <col min="6" max="6" width="17.85546875" customWidth="1"/>
    <col min="7" max="7" width="16.28515625" customWidth="1"/>
    <col min="8" max="8" width="16.85546875" customWidth="1"/>
    <col min="9" max="9" width="15.140625" customWidth="1"/>
    <col min="10" max="10" width="16.5703125" customWidth="1"/>
    <col min="11" max="11" width="14.7109375" customWidth="1"/>
    <col min="12" max="13" width="15.28515625" customWidth="1"/>
    <col min="14" max="14" width="18.28515625" customWidth="1"/>
    <col min="15" max="15" width="17.42578125" customWidth="1"/>
  </cols>
  <sheetData>
    <row r="1" spans="1:14" ht="125.65" customHeight="1">
      <c r="A1" s="3" t="s">
        <v>14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  <c r="I1" s="4" t="s">
        <v>44</v>
      </c>
      <c r="J1" s="4" t="s">
        <v>45</v>
      </c>
      <c r="K1" s="4" t="s">
        <v>46</v>
      </c>
      <c r="L1" s="4" t="s">
        <v>47</v>
      </c>
      <c r="M1" s="4" t="s">
        <v>48</v>
      </c>
      <c r="N1" s="4" t="s">
        <v>49</v>
      </c>
    </row>
    <row r="2" spans="1:14">
      <c r="A2" s="4" t="s">
        <v>12</v>
      </c>
      <c r="B2" s="2">
        <v>162318443.47999999</v>
      </c>
      <c r="C2" s="5">
        <v>78119904</v>
      </c>
      <c r="D2" s="5">
        <v>182050767.69999999</v>
      </c>
      <c r="E2" s="5">
        <v>240251665.72</v>
      </c>
      <c r="F2" s="5">
        <v>16690400</v>
      </c>
      <c r="G2" s="5">
        <v>18865325.68</v>
      </c>
      <c r="H2" s="5">
        <v>34371478</v>
      </c>
      <c r="I2" s="5">
        <v>37580943.5</v>
      </c>
      <c r="J2" s="5">
        <v>11730000</v>
      </c>
      <c r="K2" s="5">
        <v>1339438721</v>
      </c>
      <c r="L2" s="5">
        <v>30000</v>
      </c>
      <c r="M2" s="2">
        <v>136994608</v>
      </c>
      <c r="N2" s="2">
        <v>80839752.359999999</v>
      </c>
    </row>
    <row r="3" spans="1:14">
      <c r="A3" s="4" t="s">
        <v>13</v>
      </c>
      <c r="B3" s="5">
        <v>273626580.5</v>
      </c>
      <c r="C3" s="5">
        <v>51726467.289999999</v>
      </c>
      <c r="D3" s="7">
        <v>224076956.31999999</v>
      </c>
      <c r="E3" s="5">
        <v>145257405.40000001</v>
      </c>
      <c r="F3" s="5">
        <v>12002402.1</v>
      </c>
      <c r="G3" s="5">
        <v>18510607.350000001</v>
      </c>
      <c r="H3" s="5">
        <v>37521410.789999999</v>
      </c>
      <c r="I3" s="5">
        <v>122294199.84999999</v>
      </c>
      <c r="J3" s="5">
        <v>20759694.579999998</v>
      </c>
      <c r="K3" s="5">
        <v>1543196610.8499999</v>
      </c>
      <c r="L3" s="5">
        <v>2639308.58</v>
      </c>
      <c r="M3" s="2">
        <v>36206427.479999997</v>
      </c>
      <c r="N3" s="2">
        <v>67705658.150000006</v>
      </c>
    </row>
    <row r="4" spans="1:14">
      <c r="A4" s="4" t="s">
        <v>19</v>
      </c>
      <c r="B4" s="5">
        <v>272273828.07999998</v>
      </c>
      <c r="C4" s="5">
        <v>132827833.56999999</v>
      </c>
      <c r="D4" s="7">
        <v>118276100</v>
      </c>
      <c r="E4" s="5">
        <v>109526425.13</v>
      </c>
      <c r="F4" s="5">
        <v>15052713.33</v>
      </c>
      <c r="G4" s="5">
        <v>23608982.640000001</v>
      </c>
      <c r="H4" s="5">
        <v>40931540</v>
      </c>
      <c r="I4" s="5">
        <v>202295285.56999999</v>
      </c>
      <c r="J4" s="5">
        <v>4275500</v>
      </c>
      <c r="K4" s="5">
        <v>1561291392.1400001</v>
      </c>
      <c r="L4" s="2">
        <v>1140320</v>
      </c>
      <c r="M4" s="2">
        <v>79378856.269999996</v>
      </c>
      <c r="N4" s="2">
        <v>78108570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10" zoomScaleNormal="100" workbookViewId="0">
      <selection activeCell="B15" sqref="B15"/>
    </sheetView>
  </sheetViews>
  <sheetFormatPr defaultRowHeight="15"/>
  <cols>
    <col min="1" max="1" width="49.42578125" customWidth="1"/>
    <col min="2" max="2" width="29.7109375" customWidth="1"/>
  </cols>
  <sheetData>
    <row r="1" spans="1:2">
      <c r="A1">
        <v>1</v>
      </c>
      <c r="B1" t="str">
        <f>INDEX(данные3!A2:A4, A1)</f>
        <v xml:space="preserve">2019 г. </v>
      </c>
    </row>
    <row r="2" spans="1:2" ht="30.4" customHeight="1">
      <c r="A2" s="4" t="s">
        <v>37</v>
      </c>
      <c r="B2">
        <f>VLOOKUP(B$1,данные3!$A:$Q,MATCH(A2,данные3!$A$1:$Q$1,0),0)</f>
        <v>162318443.47999999</v>
      </c>
    </row>
    <row r="3" spans="1:2" ht="82.5" customHeight="1">
      <c r="A3" s="4" t="s">
        <v>38</v>
      </c>
      <c r="B3">
        <f>VLOOKUP(B$1,данные3!$A:$Q,MATCH(A3,данные3!$A$1:$Q$1,0),0)</f>
        <v>78119904</v>
      </c>
    </row>
    <row r="4" spans="1:2" ht="49.15" customHeight="1">
      <c r="A4" s="4" t="s">
        <v>39</v>
      </c>
      <c r="B4">
        <f>VLOOKUP(B$1,данные3!$A:$Q,MATCH(A4,данные3!$A$1:$Q$1,0),0)</f>
        <v>182050767.69999999</v>
      </c>
    </row>
    <row r="5" spans="1:2" ht="39.4" customHeight="1">
      <c r="A5" s="4" t="s">
        <v>40</v>
      </c>
      <c r="B5">
        <f>VLOOKUP(B$1,данные3!$A:$Q,MATCH(A5,данные3!$A$1:$Q$1,0),0)</f>
        <v>240251665.72</v>
      </c>
    </row>
    <row r="6" spans="1:2" ht="49.9" customHeight="1">
      <c r="A6" s="4" t="s">
        <v>41</v>
      </c>
      <c r="B6">
        <f>VLOOKUP(B$1,данные3!$A:$Q,MATCH(A6,данные3!$A$1:$Q$1,0),0)</f>
        <v>16690400</v>
      </c>
    </row>
    <row r="7" spans="1:2" ht="33.4" customHeight="1">
      <c r="A7" s="4" t="s">
        <v>42</v>
      </c>
      <c r="B7">
        <f>VLOOKUP(B$1,данные3!$A:$Q,MATCH(A7,данные3!$A$1:$Q$1,0),0)</f>
        <v>18865325.68</v>
      </c>
    </row>
    <row r="8" spans="1:2" ht="26.65" customHeight="1">
      <c r="A8" s="4" t="s">
        <v>43</v>
      </c>
      <c r="B8">
        <f>VLOOKUP(B$1,данные3!$A:$Q,MATCH(A8,данные3!$A$1:$Q$1,0),0)</f>
        <v>34371478</v>
      </c>
    </row>
    <row r="9" spans="1:2" ht="43.5" customHeight="1">
      <c r="A9" s="4" t="s">
        <v>44</v>
      </c>
      <c r="B9">
        <f>VLOOKUP(B$1,данные3!$A:$Q,MATCH(A9,данные3!$A$1:$Q$1,0),0)</f>
        <v>37580943.5</v>
      </c>
    </row>
    <row r="10" spans="1:2" ht="52.15" customHeight="1">
      <c r="A10" s="4" t="s">
        <v>45</v>
      </c>
      <c r="B10">
        <f>VLOOKUP(B$1,данные3!$A:$Q,MATCH(A10,данные3!$A$1:$Q$1,0),0)</f>
        <v>11730000</v>
      </c>
    </row>
    <row r="11" spans="1:2" ht="45" customHeight="1">
      <c r="A11" s="4" t="s">
        <v>46</v>
      </c>
      <c r="B11">
        <f>VLOOKUP(B$1,данные3!$A:$Q,MATCH(A11,данные3!$A$1:$Q$1,0),0)</f>
        <v>1339438721</v>
      </c>
    </row>
    <row r="12" spans="1:2" ht="37.15" customHeight="1">
      <c r="A12" s="4" t="s">
        <v>47</v>
      </c>
      <c r="B12">
        <f>VLOOKUP(B$1,данные3!$A:$Q,MATCH(A12,данные3!$A$1:$Q$1,0),0)</f>
        <v>30000</v>
      </c>
    </row>
    <row r="13" spans="1:2" ht="39.4" customHeight="1">
      <c r="A13" s="4" t="s">
        <v>48</v>
      </c>
      <c r="B13">
        <f>VLOOKUP(B$1,данные3!$A:$Q,MATCH(A13,данные3!$A$1:$Q$1,0),0)</f>
        <v>136994608</v>
      </c>
    </row>
    <row r="14" spans="1:2" ht="64.150000000000006" customHeight="1">
      <c r="A14" s="4" t="s">
        <v>49</v>
      </c>
      <c r="B14">
        <f>VLOOKUP(B$1,данные3!$A:$Q,MATCH(A14,данные3!$A$1:$Q$1,0),0)</f>
        <v>80839752.359999999</v>
      </c>
    </row>
    <row r="15" spans="1:2" ht="60" customHeight="1">
      <c r="A15" s="4" t="s">
        <v>11</v>
      </c>
      <c r="B15">
        <f>SUM(B2:B14)</f>
        <v>2339282009.4400001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Дашборд</vt:lpstr>
      <vt:lpstr>Обработка0</vt:lpstr>
      <vt:lpstr>Данные</vt:lpstr>
      <vt:lpstr>данные2</vt:lpstr>
      <vt:lpstr>обработка2</vt:lpstr>
      <vt:lpstr>обработка</vt:lpstr>
      <vt:lpstr>данные3</vt:lpstr>
      <vt:lpstr>обработка3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Анья</dc:creator>
  <cp:lastModifiedBy>Угрюмова Елена Борисовна</cp:lastModifiedBy>
  <dcterms:created xsi:type="dcterms:W3CDTF">2021-05-17T08:50:17Z</dcterms:created>
  <dcterms:modified xsi:type="dcterms:W3CDTF">2021-10-01T10:46:16Z</dcterms:modified>
</cp:coreProperties>
</file>